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jacobson\Desktop\"/>
    </mc:Choice>
  </mc:AlternateContent>
  <bookViews>
    <workbookView xWindow="0" yWindow="0" windowWidth="28800" windowHeight="1359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62913" iterate="1" iterateCount="1000"/>
</workbook>
</file>

<file path=xl/calcChain.xml><?xml version="1.0" encoding="utf-8"?>
<calcChain xmlns="http://schemas.openxmlformats.org/spreadsheetml/2006/main">
  <c r="F220" i="1" l="1"/>
  <c r="F219" i="1"/>
  <c r="I24" i="1"/>
  <c r="H24" i="1"/>
  <c r="E24" i="1" s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E189" i="1" s="1"/>
  <c r="I178" i="1"/>
  <c r="H178" i="1"/>
  <c r="G178" i="1"/>
  <c r="H169" i="1"/>
  <c r="I161" i="1"/>
  <c r="H161" i="1"/>
  <c r="G161" i="1"/>
  <c r="I153" i="1"/>
  <c r="H153" i="1"/>
  <c r="G153" i="1"/>
  <c r="I145" i="1"/>
  <c r="H145" i="1"/>
  <c r="G145" i="1"/>
  <c r="E145" i="1" s="1"/>
  <c r="I139" i="1"/>
  <c r="H139" i="1"/>
  <c r="G139" i="1"/>
  <c r="E139" i="1" s="1"/>
  <c r="I117" i="1"/>
  <c r="H117" i="1"/>
  <c r="G117" i="1"/>
  <c r="G37" i="1"/>
  <c r="E37" i="1" s="1"/>
  <c r="H37" i="1"/>
  <c r="I37" i="1"/>
  <c r="I75" i="1"/>
  <c r="H75" i="1"/>
  <c r="G75" i="1"/>
  <c r="E75" i="1" s="1"/>
  <c r="H59" i="1"/>
  <c r="G59" i="1"/>
  <c r="I52" i="1"/>
  <c r="H52" i="1"/>
  <c r="G52" i="1"/>
  <c r="I29" i="1"/>
  <c r="H29" i="1"/>
  <c r="G29" i="1"/>
  <c r="I131" i="1"/>
  <c r="H131" i="1"/>
  <c r="G131" i="1"/>
  <c r="E131" i="1" s="1"/>
  <c r="I215" i="1"/>
  <c r="H215" i="1"/>
  <c r="G215" i="1"/>
  <c r="I207" i="1"/>
  <c r="H207" i="1"/>
  <c r="G207" i="1"/>
  <c r="E207" i="1" l="1"/>
  <c r="E52" i="1"/>
  <c r="E153" i="1"/>
  <c r="E29" i="1"/>
  <c r="E215" i="1"/>
  <c r="E117" i="1"/>
  <c r="E161" i="1"/>
  <c r="E178" i="1"/>
  <c r="I194" i="1"/>
  <c r="H194" i="1"/>
  <c r="G194" i="1"/>
  <c r="E194" i="1" s="1"/>
  <c r="I172" i="1"/>
  <c r="H172" i="1"/>
  <c r="G172" i="1"/>
  <c r="E172" i="1" l="1"/>
  <c r="G45" i="1"/>
  <c r="H45" i="1"/>
  <c r="I45" i="1"/>
  <c r="I59" i="1"/>
  <c r="E59" i="1" s="1"/>
  <c r="G87" i="1"/>
  <c r="E87" i="1" s="1"/>
  <c r="H87" i="1"/>
  <c r="I87" i="1"/>
  <c r="G102" i="1"/>
  <c r="H102" i="1"/>
  <c r="I102" i="1"/>
  <c r="G150" i="1"/>
  <c r="H150" i="1"/>
  <c r="I150" i="1"/>
  <c r="G169" i="1"/>
  <c r="E169" i="1" s="1"/>
  <c r="I169" i="1"/>
  <c r="H216" i="1" l="1"/>
  <c r="E45" i="1"/>
  <c r="G216" i="1"/>
  <c r="E102" i="1"/>
  <c r="E150" i="1"/>
  <c r="I216" i="1"/>
  <c r="G15" i="1"/>
  <c r="H15" i="1"/>
  <c r="E216" i="1" l="1"/>
  <c r="F45" i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<sst xmlns="http://schemas.openxmlformats.org/spreadsheetml/2006/main" count="412" uniqueCount="400">
  <si>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</si>
  <si>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</si>
  <si>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</si>
  <si>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</si>
  <si>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</si>
  <si>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</si>
  <si>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</si>
  <si>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</si>
  <si>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</si>
  <si>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</si>
  <si>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</si>
  <si>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</si>
  <si>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</si>
  <si>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</si>
  <si>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</si>
  <si>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</si>
  <si>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</si>
  <si>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</si>
  <si>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</si>
  <si>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</si>
  <si>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</si>
  <si>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</si>
  <si>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</si>
  <si>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</si>
  <si>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</si>
  <si>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</si>
  <si>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</si>
  <si>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</si>
  <si>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</si>
  <si>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</si>
  <si>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</si>
  <si>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</si>
  <si>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</si>
  <si>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</si>
  <si>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</si>
  <si>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</si>
  <si>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</si>
  <si>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</si>
  <si>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</si>
  <si>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</si>
  <si>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</si>
  <si>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</si>
  <si>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</si>
  <si>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</si>
  <si>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</si>
  <si>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</si>
  <si>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</si>
  <si>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</si>
  <si>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</si>
  <si>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</si>
  <si>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</si>
  <si>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</si>
  <si>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</si>
  <si>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</si>
  <si>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</si>
  <si>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</si>
  <si>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</si>
  <si>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</si>
  <si>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</si>
  <si>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</si>
  <si>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</si>
  <si>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</si>
  <si>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</si>
  <si>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</si>
  <si>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</si>
  <si>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</si>
  <si>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</si>
  <si>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</si>
  <si>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</si>
  <si>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</si>
  <si>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</si>
  <si>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</si>
  <si>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</si>
  <si>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</si>
  <si>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</si>
  <si>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</si>
  <si>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</si>
  <si>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</si>
  <si>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</si>
  <si>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</si>
  <si>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</si>
  <si>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</si>
  <si>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</si>
  <si>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</si>
  <si>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</si>
  <si>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</si>
  <si>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</si>
  <si>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</si>
  <si>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</si>
  <si>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</si>
  <si>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</si>
  <si>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</si>
  <si>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</si>
  <si>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</si>
  <si>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</si>
  <si>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</si>
  <si>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</si>
  <si>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</si>
  <si>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</si>
  <si>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</si>
  <si>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</si>
  <si>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</si>
  <si>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</si>
  <si>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</si>
  <si>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</si>
  <si>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</si>
  <si>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</si>
  <si>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</si>
  <si>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</si>
  <si>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</si>
  <si>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</si>
  <si>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</si>
  <si>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</si>
  <si>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</si>
  <si>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</si>
  <si>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</si>
  <si>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</si>
  <si>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</si>
  <si>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</si>
  <si>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</si>
  <si>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</si>
  <si>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</si>
  <si>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</si>
  <si>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</si>
  <si>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</si>
  <si>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</si>
  <si>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</si>
  <si>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</si>
  <si>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</si>
  <si>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</si>
  <si>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</si>
  <si>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</si>
  <si>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</si>
  <si>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</si>
  <si>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</si>
  <si>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</si>
  <si>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</si>
  <si>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</si>
  <si>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</si>
  <si>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</si>
  <si>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</si>
  <si>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</si>
  <si>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</si>
  <si>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</si>
  <si>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</si>
  <si>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</si>
  <si>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</si>
  <si>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</si>
  <si>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</si>
  <si>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</si>
  <si>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</si>
  <si>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</si>
  <si>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</si>
  <si>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</si>
  <si>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</si>
  <si>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</si>
  <si>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</si>
  <si>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</si>
  <si>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</si>
  <si>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</si>
  <si>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</si>
  <si>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</si>
  <si>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</si>
  <si>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</si>
  <si>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</si>
  <si>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</si>
  <si>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</si>
  <si>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</si>
  <si>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</si>
  <si>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</si>
  <si>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</si>
  <si>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</si>
  <si>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</si>
  <si>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</si>
  <si>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</si>
  <si>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</si>
  <si>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</si>
  <si>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</si>
  <si>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</si>
  <si>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</si>
  <si>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</si>
  <si>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</si>
  <si>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</si>
  <si>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</si>
  <si>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</si>
  <si>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</si>
  <si>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</si>
  <si>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</si>
  <si>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</si>
  <si>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</si>
  <si>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</si>
  <si>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</si>
  <si>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</si>
  <si>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</si>
  <si>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</si>
  <si>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</si>
  <si>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</si>
  <si>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</si>
  <si>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</si>
  <si>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</si>
  <si>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</si>
  <si>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</si>
  <si>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</si>
  <si>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</si>
  <si>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</si>
  <si>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</si>
  <si>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</si>
  <si>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</si>
  <si>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</si>
  <si>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</si>
  <si>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</si>
  <si>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</si>
  <si>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</si>
  <si>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</si>
  <si>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</si>
  <si>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</si>
  <si>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</si>
  <si>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</si>
  <si>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</si>
  <si>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</si>
  <si>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</si>
  <si>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</si>
  <si>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</si>
  <si>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</si>
  <si>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</si>
  <si>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</si>
  <si>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</si>
  <si>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</si>
  <si>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</si>
  <si>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</si>
  <si>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</si>
  <si>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</si>
  <si>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</si>
  <si>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</si>
  <si>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</si>
  <si>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</si>
  <si>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</si>
  <si>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</si>
  <si>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</si>
  <si>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</si>
  <si>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</si>
  <si>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</si>
  <si>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</si>
  <si>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</si>
  <si>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</si>
  <si>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</si>
  <si>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</si>
  <si>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</si>
  <si>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</si>
  <si>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</si>
  <si>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</si>
  <si>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</si>
  <si>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</si>
  <si>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</si>
  <si>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</si>
  <si>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</si>
  <si>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</si>
  <si>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</si>
  <si>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</si>
  <si>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</si>
  <si>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</si>
  <si>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</si>
  <si>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</si>
  <si>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</si>
  <si>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</si>
  <si>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</si>
  <si>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</si>
  <si>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</si>
  <si>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</si>
  <si>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</si>
  <si>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</si>
  <si>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</si>
  <si>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</si>
  <si>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</si>
  <si>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</si>
  <si>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</si>
  <si>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</si>
  <si>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</si>
  <si>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</si>
  <si>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</si>
  <si>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</si>
  <si>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</si>
  <si>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</si>
  <si>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</si>
  <si>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</si>
  <si>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</si>
  <si>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</si>
  <si>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</si>
  <si>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</si>
  <si>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</si>
  <si>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</si>
  <si>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</si>
  <si>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</si>
  <si>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</si>
  <si>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</si>
  <si>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</si>
  <si>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</si>
  <si>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</si>
  <si>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</si>
  <si>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</si>
  <si>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</si>
  <si>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</si>
  <si>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</si>
  <si>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</si>
  <si>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</si>
  <si>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</si>
  <si>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</si>
  <si>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</si>
  <si>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</si>
  <si>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</si>
  <si>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</si>
  <si>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</si>
  <si>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</si>
  <si>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</si>
  <si>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</si>
  <si>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</si>
  <si>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</si>
  <si>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</si>
  <si>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</si>
  <si>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</si>
  <si>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</si>
  <si>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</si>
  <si>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</si>
  <si>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</si>
  <si>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</si>
  <si>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</si>
  <si>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</si>
  <si>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</si>
  <si>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</si>
  <si>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</si>
  <si>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</si>
  <si>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</si>
  <si>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</si>
  <si>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</si>
  <si>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</si>
  <si>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</si>
  <si>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</si>
  <si>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</si>
  <si>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</si>
  <si>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</si>
  <si>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</si>
  <si>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</si>
  <si>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</si>
  <si>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</si>
  <si>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</si>
  <si>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</si>
  <si>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</si>
  <si>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</si>
  <si>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</si>
  <si>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</si>
  <si>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</si>
  <si>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</si>
  <si>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</si>
  <si>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</si>
  <si>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</si>
  <si>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</si>
  <si>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</si>
  <si>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</si>
  <si>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</si>
  <si>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</si>
  <si>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</si>
  <si>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</si>
  <si>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</si>
  <si>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</si>
  <si>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</si>
  <si>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</si>
  <si>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</si>
  <si>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</si>
  <si>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</si>
  <si>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</si>
  <si>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</si>
  <si>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</si>
  <si>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</si>
  <si>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</si>
  <si>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</si>
  <si>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</si>
  <si>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</si>
  <si>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</si>
  <si>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</si>
  <si>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</si>
  <si>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</si>
  <si>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</si>
  <si>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</si>
  <si>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</si>
  <si>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</si>
  <si>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</si>
  <si>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</si>
  <si>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</si>
  <si>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</si>
  <si>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</si>
  <si>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</si>
  <si>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</si>
  <si>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</si>
  <si>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Laveen School District # 59</t>
  </si>
  <si>
    <t>070459000-9999-009NC</t>
  </si>
  <si>
    <t>EMC2</t>
  </si>
  <si>
    <t>SD Crasne</t>
  </si>
  <si>
    <t>Maricopa</t>
  </si>
  <si>
    <t>1 water vault</t>
  </si>
  <si>
    <t>3000 sq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</si>
</sst>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view="pageLayout" zoomScaleNormal="100" zoomScaleSheetLayoutView="100" workbookViewId="0">
      <selection activeCell="H202" sqref="H202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2"/>
      <c r="B1" s="342"/>
      <c r="C1" s="342"/>
      <c r="D1" s="343"/>
      <c r="E1" s="349" t="s">
        <v>383</v>
      </c>
      <c r="F1" s="350"/>
      <c r="G1" s="350"/>
      <c r="H1" s="350"/>
      <c r="I1" s="350"/>
      <c r="J1" s="351"/>
    </row>
    <row r="2" spans="1:137" s="1" customFormat="1">
      <c r="A2" s="344" t="s">
        <v>386</v>
      </c>
      <c r="B2" s="345"/>
      <c r="C2" s="345"/>
      <c r="D2" s="346"/>
      <c r="E2" s="355" t="s">
        <v>198</v>
      </c>
      <c r="F2" s="345"/>
      <c r="G2" s="345"/>
      <c r="H2" s="345"/>
      <c r="I2" s="345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2"/>
      <c r="F3" s="353"/>
      <c r="G3" s="353"/>
      <c r="H3" s="353"/>
      <c r="I3" s="353"/>
      <c r="J3" s="354"/>
      <c r="N3" s="105"/>
    </row>
    <row r="4" spans="1:137" ht="4.5" customHeight="1" thickBot="1">
      <c r="A4" s="347"/>
      <c r="B4" s="347"/>
      <c r="C4" s="347"/>
      <c r="D4" s="347"/>
      <c r="E4" s="347"/>
      <c r="F4" s="347"/>
      <c r="G4" s="347"/>
      <c r="H4" s="347"/>
      <c r="I4" s="347"/>
      <c r="J4" s="348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2" t="s">
        <v>393</v>
      </c>
      <c r="F5" s="363"/>
      <c r="G5" s="360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5" t="s">
        <v>394</v>
      </c>
      <c r="F6" s="336"/>
      <c r="G6" s="361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35" t="s">
        <v>395</v>
      </c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5" t="s">
        <v>396</v>
      </c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35" t="s">
        <v>397</v>
      </c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7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0"/>
      <c r="F11" s="341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6"/>
      <c r="F12" s="357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71406.399999999994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8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59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 t="s">
        <v>399</v>
      </c>
      <c r="F198" s="323" t="str">
        <f>IFERROR((#REF!+G198/#REF!),"")</f>
        <v/>
      </c>
      <c r="G198" s="251"/>
      <c r="H198" s="251"/>
      <c r="I198" s="252">
        <v>49933</v>
      </c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49933</v>
      </c>
      <c r="F207" s="148" t="str">
        <f>IFERROR((#REF!/#REF!),"")</f>
        <v/>
      </c>
      <c r="G207" s="180">
        <f>SUM(G196:G206)</f>
        <v>0</v>
      </c>
      <c r="H207" s="180">
        <f>SUM(H196:H206)</f>
        <v>0</v>
      </c>
      <c r="I207" s="206">
        <f>SUM(I196:I206)</f>
        <v>49933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 t="s">
        <v>398</v>
      </c>
      <c r="F209" s="323" t="str">
        <f>IFERROR((#REF!+G209/#REF!),"")</f>
        <v/>
      </c>
      <c r="G209" s="251"/>
      <c r="H209" s="251"/>
      <c r="I209" s="252">
        <v>11200</v>
      </c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11200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11200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61133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0</v>
      </c>
      <c r="I216" s="72">
        <f>SUM(I24,I29,I37,I45,I52,I59,I75,I87,I102,I117,I131,I139,I145,I150,I153,I161,I169,I172,I178,I184,I189,I194,I207,I215)</f>
        <v>61133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8.5612774205113276E-2</v>
      </c>
      <c r="C218" s="35" t="s">
        <v>172</v>
      </c>
      <c r="D218" s="14"/>
      <c r="E218" s="77"/>
      <c r="F218" s="331">
        <f t="shared" si="2"/>
        <v>6113.3</v>
      </c>
      <c r="G218" s="302"/>
      <c r="H218" s="303"/>
      <c r="I218" s="303">
        <v>6113.3</v>
      </c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1.2242600103071995E-2</v>
      </c>
      <c r="C222" s="38" t="s">
        <v>174</v>
      </c>
      <c r="D222" s="37"/>
      <c r="E222" s="79"/>
      <c r="F222" s="323">
        <f t="shared" si="2"/>
        <v>874.2</v>
      </c>
      <c r="G222" s="304"/>
      <c r="H222" s="305"/>
      <c r="I222" s="305">
        <v>874.2</v>
      </c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6.6778327993009031E-3</v>
      </c>
      <c r="C223" s="40" t="s">
        <v>175</v>
      </c>
      <c r="D223" s="37"/>
      <c r="E223" s="79"/>
      <c r="F223" s="323">
        <f t="shared" si="2"/>
        <v>476.84</v>
      </c>
      <c r="G223" s="304"/>
      <c r="H223" s="305"/>
      <c r="I223" s="305">
        <v>476.84</v>
      </c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3.9339050841381167E-2</v>
      </c>
      <c r="C224" s="41" t="s">
        <v>176</v>
      </c>
      <c r="D224" s="37"/>
      <c r="E224" s="80"/>
      <c r="F224" s="325">
        <f t="shared" si="2"/>
        <v>2809.06</v>
      </c>
      <c r="G224" s="306"/>
      <c r="H224" s="307"/>
      <c r="I224" s="307">
        <v>2809.06</v>
      </c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10273.4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10273.4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8">
        <f>E216+E225</f>
        <v>71406.399999999994</v>
      </c>
      <c r="F226" s="339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C17:C18"/>
    <mergeCell ref="G5:G6"/>
    <mergeCell ref="E5:F5"/>
    <mergeCell ref="E9:F9"/>
    <mergeCell ref="E6:F6"/>
    <mergeCell ref="A1:D1"/>
    <mergeCell ref="A2:D2"/>
    <mergeCell ref="A4:J4"/>
    <mergeCell ref="E1:J1"/>
    <mergeCell ref="E3:J3"/>
    <mergeCell ref="E2:I2"/>
    <mergeCell ref="E7:F7"/>
    <mergeCell ref="E8:F8"/>
    <mergeCell ref="E10:F10"/>
    <mergeCell ref="E226:F226"/>
    <mergeCell ref="E11:F11"/>
    <mergeCell ref="E12:F12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Jacobson, Robert</cp:lastModifiedBy>
  <cp:lastPrinted>2018-08-24T21:39:40Z</cp:lastPrinted>
  <dcterms:created xsi:type="dcterms:W3CDTF">2006-08-31T18:48:44Z</dcterms:created>
  <dcterms:modified xsi:type="dcterms:W3CDTF">2020-03-25T19:37:33Z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